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ndunn\Documents\webucator\courseware\github\courseware-microsoft-excel\ClassFiles\excel365-formulas-advanced\Demos\"/>
    </mc:Choice>
  </mc:AlternateContent>
  <xr:revisionPtr revIDLastSave="0" documentId="13_ncr:1_{B9EA22A9-9274-4985-B260-6E9BE98A68D3}" xr6:coauthVersionLast="47" xr6:coauthVersionMax="47" xr10:uidLastSave="{00000000-0000-0000-0000-000000000000}"/>
  <bookViews>
    <workbookView xWindow="-103" yWindow="-103" windowWidth="33120" windowHeight="18000" activeTab="2" xr2:uid="{21859C4C-EDD0-429A-8947-AF9E02936105}"/>
  </bookViews>
  <sheets>
    <sheet name="Named Cells" sheetId="1" r:id="rId1"/>
    <sheet name="Named Ranges" sheetId="2" r:id="rId2"/>
    <sheet name="Retirement" sheetId="3" r:id="rId3"/>
  </sheets>
  <externalReferences>
    <externalReference r:id="rId4"/>
  </externalReferences>
  <definedNames>
    <definedName name="Age">Retirement!$B$2</definedName>
    <definedName name="Apr">'Named Ranges'!$B$5:$D$5</definedName>
    <definedName name="Aug">'Named Ranges'!$B$9:$D$9</definedName>
    <definedName name="Dec">'Named Ranges'!$B$13:$D$13</definedName>
    <definedName name="Expense" localSheetId="2">'[1]Named Ranges'!$C$2:$C$13</definedName>
    <definedName name="Expense">'Named Ranges'!$C$2:$C$13</definedName>
    <definedName name="Feb">'Named Ranges'!$B$3:$D$3</definedName>
    <definedName name="Growth" localSheetId="2">'[1]Named Cells'!$F$4</definedName>
    <definedName name="Growth">'Named Cells'!$F$4</definedName>
    <definedName name="Jan">'Named Ranges'!$B$2:$D$2</definedName>
    <definedName name="Jul">'Named Ranges'!$B$8:$D$8</definedName>
    <definedName name="Jun">'Named Ranges'!$B$7:$D$7</definedName>
    <definedName name="Mar">'Named Ranges'!$B$4:$D$4</definedName>
    <definedName name="May">'Named Ranges'!$B$6:$D$6</definedName>
    <definedName name="Month">'Named Ranges'!$B$2:$D$13</definedName>
    <definedName name="Nov">'Named Ranges'!$B$12:$D$12</definedName>
    <definedName name="Oct">'Named Ranges'!$B$11:$D$11</definedName>
    <definedName name="Profit" localSheetId="2">'[1]Named Ranges'!$D$2:$D$13</definedName>
    <definedName name="Profit">'Named Ranges'!$D$2:$D$13</definedName>
    <definedName name="Revenue" localSheetId="2">'[1]Named Ranges'!$B$2:$B$13</definedName>
    <definedName name="Revenue">'Named Ranges'!$B$2:$B$13</definedName>
    <definedName name="Sep">'Named Ranges'!$B$10:$D$10</definedName>
    <definedName name="Start_Amt" localSheetId="2">'[1]Named Cells'!$F$3</definedName>
    <definedName name="Start_Amt">'Named Cells'!$F$3</definedName>
    <definedName name="Years_Worked">Retirement!$B$1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7" i="3" l="1"/>
  <c r="B6" i="3"/>
  <c r="A9" i="3" s="1"/>
  <c r="B4" i="3"/>
  <c r="B5" i="3" s="1"/>
  <c r="B3" i="3"/>
  <c r="B16" i="2"/>
  <c r="C16" i="2"/>
  <c r="D16" i="2"/>
  <c r="D15" i="2"/>
  <c r="C15" i="2"/>
  <c r="B15" i="2"/>
  <c r="C14" i="2"/>
  <c r="B14" i="2"/>
  <c r="D13" i="2"/>
  <c r="D12" i="2"/>
  <c r="D11" i="2"/>
  <c r="D10" i="2"/>
  <c r="D9" i="2"/>
  <c r="D8" i="2"/>
  <c r="D7" i="2"/>
  <c r="D6" i="2"/>
  <c r="D5" i="2"/>
  <c r="D4" i="2"/>
  <c r="D3" i="2"/>
  <c r="D2" i="2"/>
  <c r="F7" i="1"/>
  <c r="F8" i="1" s="1"/>
  <c r="G8" i="1" s="1"/>
  <c r="B7" i="1"/>
  <c r="B8" i="1" s="1"/>
  <c r="B9" i="1" s="1"/>
  <c r="B10" i="1" s="1"/>
  <c r="B11" i="1" s="1"/>
  <c r="B12" i="1" s="1"/>
  <c r="B13" i="1" s="1"/>
  <c r="B14" i="1" s="1"/>
  <c r="B15" i="1" s="1"/>
  <c r="B16" i="1" s="1"/>
  <c r="C16" i="1" s="1"/>
  <c r="D14" i="2" l="1"/>
  <c r="G7" i="1"/>
  <c r="C13" i="1"/>
  <c r="C8" i="1"/>
  <c r="C11" i="1"/>
  <c r="C12" i="1"/>
  <c r="C10" i="1"/>
  <c r="C9" i="1"/>
  <c r="F9" i="1"/>
  <c r="G9" i="1" s="1"/>
  <c r="C7" i="1"/>
  <c r="C15" i="1"/>
  <c r="C14" i="1"/>
  <c r="F10" i="1" l="1"/>
  <c r="G10" i="1" s="1"/>
  <c r="F11" i="1" l="1"/>
  <c r="G11" i="1" s="1"/>
  <c r="F12" i="1" l="1"/>
  <c r="G12" i="1" s="1"/>
  <c r="F13" i="1" l="1"/>
  <c r="G13" i="1" s="1"/>
  <c r="F14" i="1" l="1"/>
  <c r="G14" i="1" s="1"/>
  <c r="F15" i="1" l="1"/>
  <c r="G15" i="1" s="1"/>
  <c r="F16" i="1" l="1"/>
  <c r="G16" i="1" s="1"/>
</calcChain>
</file>

<file path=xl/sharedStrings.xml><?xml version="1.0" encoding="utf-8"?>
<sst xmlns="http://schemas.openxmlformats.org/spreadsheetml/2006/main" count="56" uniqueCount="42">
  <si>
    <t>Growth</t>
  </si>
  <si>
    <t>Starting Amount</t>
  </si>
  <si>
    <t>Year 1</t>
  </si>
  <si>
    <t>Year 2</t>
  </si>
  <si>
    <t>Year 3</t>
  </si>
  <si>
    <t>Year 4</t>
  </si>
  <si>
    <t>Year 5</t>
  </si>
  <si>
    <t>Year 6</t>
  </si>
  <si>
    <t>Year 7</t>
  </si>
  <si>
    <t>Year 8</t>
  </si>
  <si>
    <t>Year 9</t>
  </si>
  <si>
    <t>Year 10</t>
  </si>
  <si>
    <t>Estimate</t>
  </si>
  <si>
    <t>Total Growth</t>
  </si>
  <si>
    <t>Unnamed Cells</t>
  </si>
  <si>
    <t>Named Cells</t>
  </si>
  <si>
    <t>Month</t>
  </si>
  <si>
    <t>Revenue</t>
  </si>
  <si>
    <t>Expense</t>
  </si>
  <si>
    <t>Profit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</si>
  <si>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</si>
  <si>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</si>
  <si>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</si>
  <si>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</si>
  <si>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</si>
  <si>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</si>
  <si>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</si>
  <si>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</si>
  <si>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</si>
  <si>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</si>
  <si>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</si>
  <si>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</si>
  <si>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Total</t>
  </si>
  <si>
    <t>Max</t>
  </si>
  <si>
    <t>Min</t>
  </si>
  <si>
    <t>Years Worked</t>
  </si>
  <si>
    <t>Age</t>
  </si>
  <si>
    <t>Meets Condition 1</t>
  </si>
  <si>
    <t>Meets Condition 2</t>
  </si>
  <si>
    <t>Can retire early</t>
  </si>
  <si>
    <t>Can retire early (one step)</t>
  </si>
  <si>
    <t>Can retire early (one step) Friendly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</si>
</sst>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9">
    <xf numFmtId="0" fontId="0" fillId="0" borderId="0" xfId="0"/>
    <xf numFmtId="0" fontId="2" fillId="0" borderId="0" xfId="0" applyFont="1"/>
    <xf numFmtId="0" fontId="2" fillId="0" borderId="1" xfId="0" applyFont="1" applyBorder="1"/>
    <xf numFmtId="44" fontId="1" fillId="0" borderId="1" xfId="1" applyFont="1" applyBorder="1"/>
    <xf numFmtId="9" fontId="0" fillId="0" borderId="1" xfId="0" applyNumberFormat="1" applyFont="1" applyBorder="1"/>
    <xf numFmtId="0" fontId="4" fillId="0" borderId="0" xfId="0" applyFont="1"/>
    <xf numFmtId="0" fontId="2" fillId="0" borderId="5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0" fillId="0" borderId="6" xfId="0" applyBorder="1"/>
    <xf numFmtId="0" fontId="0" fillId="0" borderId="5" xfId="0" applyBorder="1"/>
    <xf numFmtId="0" fontId="0" fillId="0" borderId="0" xfId="0" applyBorder="1"/>
    <xf numFmtId="0" fontId="2" fillId="0" borderId="0" xfId="0" applyFont="1" applyBorder="1"/>
    <xf numFmtId="0" fontId="2" fillId="0" borderId="6" xfId="0" applyFont="1" applyBorder="1"/>
    <xf numFmtId="0" fontId="2" fillId="0" borderId="5" xfId="0" applyFont="1" applyBorder="1"/>
    <xf numFmtId="44" fontId="0" fillId="0" borderId="0" xfId="0" applyNumberFormat="1" applyBorder="1"/>
    <xf numFmtId="2" fontId="0" fillId="0" borderId="6" xfId="0" applyNumberFormat="1" applyBorder="1"/>
    <xf numFmtId="0" fontId="2" fillId="0" borderId="7" xfId="0" applyFont="1" applyBorder="1"/>
    <xf numFmtId="44" fontId="0" fillId="0" borderId="8" xfId="0" applyNumberFormat="1" applyBorder="1"/>
    <xf numFmtId="2" fontId="0" fillId="0" borderId="9" xfId="0" applyNumberFormat="1" applyBorder="1"/>
    <xf numFmtId="0" fontId="0" fillId="0" borderId="1" xfId="0" applyBorder="1"/>
    <xf numFmtId="164" fontId="0" fillId="0" borderId="1" xfId="1" applyNumberFormat="1" applyFont="1" applyBorder="1"/>
    <xf numFmtId="164" fontId="0" fillId="0" borderId="1" xfId="0" applyNumberFormat="1" applyBorder="1"/>
    <xf numFmtId="164" fontId="2" fillId="0" borderId="1" xfId="1" applyNumberFormat="1" applyFont="1" applyBorder="1"/>
    <xf numFmtId="0" fontId="2" fillId="0" borderId="11" xfId="0" applyFont="1" applyBorder="1"/>
    <xf numFmtId="164" fontId="2" fillId="0" borderId="11" xfId="1" applyNumberFormat="1" applyFont="1" applyBorder="1"/>
    <xf numFmtId="0" fontId="0" fillId="0" borderId="10" xfId="0" applyBorder="1"/>
    <xf numFmtId="164" fontId="0" fillId="0" borderId="10" xfId="1" applyNumberFormat="1" applyFont="1" applyBorder="1"/>
    <xf numFmtId="164" fontId="0" fillId="0" borderId="10" xfId="0" applyNumberFormat="1" applyBorder="1"/>
    <xf numFmtId="0" fontId="0" fillId="0" borderId="11" xfId="0" applyBorder="1"/>
    <xf numFmtId="164" fontId="0" fillId="0" borderId="11" xfId="1" applyNumberFormat="1" applyFont="1" applyBorder="1"/>
    <xf numFmtId="164" fontId="0" fillId="0" borderId="11" xfId="0" applyNumberFormat="1" applyBorder="1"/>
    <xf numFmtId="0" fontId="2" fillId="0" borderId="10" xfId="0" applyFont="1" applyBorder="1"/>
    <xf numFmtId="164" fontId="2" fillId="0" borderId="10" xfId="1" applyNumberFormat="1" applyFont="1" applyBorder="1"/>
    <xf numFmtId="0" fontId="2" fillId="0" borderId="8" xfId="0" applyFont="1" applyBorder="1"/>
    <xf numFmtId="0" fontId="0" fillId="0" borderId="8" xfId="0" applyBorder="1"/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4" xfId="0" applyFont="1" applyBorder="1" applyAlignment="1">
      <alignment horizontal="center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310243</xdr:colOff>
      <xdr:row>0</xdr:row>
      <xdr:rowOff>157844</xdr:rowOff>
    </xdr:from>
    <xdr:to>
      <xdr:col>9</xdr:col>
      <xdr:colOff>397329</xdr:colOff>
      <xdr:row>5</xdr:row>
      <xdr:rowOff>146957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23BA4DF0-A060-4201-9875-030C67306DA9}"/>
            </a:ext>
          </a:extLst>
        </xdr:cNvPr>
        <xdr:cNvSpPr txBox="1"/>
      </xdr:nvSpPr>
      <xdr:spPr>
        <a:xfrm>
          <a:off x="3075214" y="157844"/>
          <a:ext cx="4659086" cy="914399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Employees</a:t>
          </a:r>
          <a:r>
            <a:rPr lang="en-US" sz="1100" baseline="0"/>
            <a:t> can retire early if they meet either of the following two conditions:</a:t>
          </a:r>
        </a:p>
        <a:p>
          <a:endParaRPr lang="en-US" sz="1100" baseline="0"/>
        </a:p>
        <a:p>
          <a:r>
            <a:rPr lang="en-US" sz="1100" baseline="0"/>
            <a:t>1. </a:t>
          </a:r>
          <a:r>
            <a:rPr lang="en-US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They have worked at least 25 years.</a:t>
          </a:r>
        </a:p>
        <a:p>
          <a:r>
            <a:rPr lang="en-US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2. </a:t>
          </a:r>
          <a:r>
            <a:rPr lang="en-US" sz="1100" baseline="0"/>
            <a:t>They are at least 50 years old </a:t>
          </a:r>
          <a:r>
            <a:rPr lang="en-US" sz="1100" b="1" baseline="0"/>
            <a:t>and</a:t>
          </a:r>
          <a:r>
            <a:rPr lang="en-US" sz="1100" baseline="0"/>
            <a:t> have worked for at least 20 years.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ndunn/Documents/webucator/courseware/builds/Bundle-80-0.0.5/excel365-formulas-advanced/Demos/NamedCell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amed Cells"/>
      <sheetName val="Named Ranges"/>
      <sheetName val="Retirement"/>
    </sheetNames>
    <sheetDataSet>
      <sheetData sheetId="0">
        <row r="3">
          <cell r="F3">
            <v>10000</v>
          </cell>
        </row>
        <row r="4">
          <cell r="F4">
            <v>7.0000000000000007E-2</v>
          </cell>
        </row>
      </sheetData>
      <sheetData sheetId="1">
        <row r="2">
          <cell r="B2">
            <v>12353</v>
          </cell>
          <cell r="C2">
            <v>10406</v>
          </cell>
          <cell r="D2">
            <v>1947</v>
          </cell>
        </row>
        <row r="3">
          <cell r="B3">
            <v>16033</v>
          </cell>
          <cell r="C3">
            <v>15033</v>
          </cell>
          <cell r="D3">
            <v>1000</v>
          </cell>
        </row>
        <row r="4">
          <cell r="B4">
            <v>15810</v>
          </cell>
          <cell r="C4">
            <v>15932</v>
          </cell>
          <cell r="D4">
            <v>-122</v>
          </cell>
        </row>
        <row r="5">
          <cell r="B5">
            <v>19830</v>
          </cell>
          <cell r="C5">
            <v>20010</v>
          </cell>
          <cell r="D5">
            <v>-180</v>
          </cell>
        </row>
        <row r="6">
          <cell r="B6">
            <v>13132</v>
          </cell>
          <cell r="C6">
            <v>10555</v>
          </cell>
          <cell r="D6">
            <v>2577</v>
          </cell>
        </row>
        <row r="7">
          <cell r="B7">
            <v>15695</v>
          </cell>
          <cell r="C7">
            <v>17012</v>
          </cell>
          <cell r="D7">
            <v>-1317</v>
          </cell>
        </row>
        <row r="8">
          <cell r="B8">
            <v>17683</v>
          </cell>
          <cell r="C8">
            <v>15488</v>
          </cell>
          <cell r="D8">
            <v>2195</v>
          </cell>
        </row>
        <row r="9">
          <cell r="B9">
            <v>22951</v>
          </cell>
          <cell r="C9">
            <v>23970</v>
          </cell>
          <cell r="D9">
            <v>-1019</v>
          </cell>
        </row>
        <row r="10">
          <cell r="B10">
            <v>17745</v>
          </cell>
          <cell r="C10">
            <v>18270</v>
          </cell>
          <cell r="D10">
            <v>-525</v>
          </cell>
        </row>
        <row r="11">
          <cell r="B11">
            <v>11628</v>
          </cell>
          <cell r="C11">
            <v>12175</v>
          </cell>
          <cell r="D11">
            <v>-547</v>
          </cell>
        </row>
        <row r="12">
          <cell r="B12">
            <v>22713</v>
          </cell>
          <cell r="C12">
            <v>22351</v>
          </cell>
          <cell r="D12">
            <v>362</v>
          </cell>
        </row>
        <row r="13">
          <cell r="B13">
            <v>23131</v>
          </cell>
          <cell r="C13">
            <v>23349</v>
          </cell>
          <cell r="D13">
            <v>-218</v>
          </cell>
        </row>
      </sheetData>
      <sheetData sheetId="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62736E-4E7B-4D7D-8D0D-FB39EF718461}">
  <dimension ref="A1:G16"/>
  <sheetViews>
    <sheetView zoomScaleNormal="100" workbookViewId="0">
      <selection activeCell="E22" sqref="E22"/>
    </sheetView>
  </sheetViews>
  <sheetFormatPr defaultRowHeight="14.6" x14ac:dyDescent="0.4"/>
  <cols>
    <col min="1" max="1" width="14.61328125" bestFit="1" customWidth="1"/>
    <col min="2" max="2" width="11.07421875" bestFit="1" customWidth="1"/>
    <col min="3" max="3" width="11.84375" bestFit="1" customWidth="1"/>
    <col min="4" max="4" width="2.53515625" customWidth="1"/>
    <col min="5" max="5" width="14.61328125" bestFit="1" customWidth="1"/>
    <col min="6" max="6" width="11.07421875" bestFit="1" customWidth="1"/>
    <col min="7" max="7" width="11.84375" bestFit="1" customWidth="1"/>
    <col min="9" max="9" width="6.53515625" bestFit="1" customWidth="1"/>
    <col min="10" max="12" width="12.53515625" customWidth="1"/>
  </cols>
  <sheetData>
    <row r="1" spans="1:7" s="5" customFormat="1" ht="18.45" x14ac:dyDescent="0.5">
      <c r="A1" s="36" t="s">
        <v>14</v>
      </c>
      <c r="B1" s="37"/>
      <c r="C1" s="38"/>
      <c r="E1" s="36" t="s">
        <v>15</v>
      </c>
      <c r="F1" s="37"/>
      <c r="G1" s="38"/>
    </row>
    <row r="2" spans="1:7" s="1" customFormat="1" x14ac:dyDescent="0.4">
      <c r="A2" s="6"/>
      <c r="B2" s="7"/>
      <c r="C2" s="8"/>
      <c r="E2" s="6"/>
      <c r="F2" s="7"/>
      <c r="G2" s="8"/>
    </row>
    <row r="3" spans="1:7" x14ac:dyDescent="0.4">
      <c r="A3" s="2" t="s">
        <v>1</v>
      </c>
      <c r="B3" s="3">
        <v>10000</v>
      </c>
      <c r="C3" s="9"/>
      <c r="E3" s="2" t="s">
        <v>1</v>
      </c>
      <c r="F3" s="3">
        <v>10000</v>
      </c>
      <c r="G3" s="9"/>
    </row>
    <row r="4" spans="1:7" x14ac:dyDescent="0.4">
      <c r="A4" s="2" t="s">
        <v>0</v>
      </c>
      <c r="B4" s="4">
        <v>7.0000000000000007E-2</v>
      </c>
      <c r="C4" s="9"/>
      <c r="E4" s="2" t="s">
        <v>0</v>
      </c>
      <c r="F4" s="4">
        <v>7.0000000000000007E-2</v>
      </c>
      <c r="G4" s="9"/>
    </row>
    <row r="5" spans="1:7" x14ac:dyDescent="0.4">
      <c r="A5" s="10"/>
      <c r="B5" s="11"/>
      <c r="C5" s="9"/>
      <c r="E5" s="10"/>
      <c r="F5" s="11"/>
      <c r="G5" s="9"/>
    </row>
    <row r="6" spans="1:7" x14ac:dyDescent="0.4">
      <c r="A6" s="10"/>
      <c r="B6" s="12" t="s">
        <v>12</v>
      </c>
      <c r="C6" s="13" t="s">
        <v>13</v>
      </c>
      <c r="E6" s="10"/>
      <c r="F6" s="12" t="s">
        <v>12</v>
      </c>
      <c r="G6" s="13" t="s">
        <v>13</v>
      </c>
    </row>
    <row r="7" spans="1:7" x14ac:dyDescent="0.4">
      <c r="A7" s="14" t="s">
        <v>2</v>
      </c>
      <c r="B7" s="15">
        <f>B3*(1+B4)</f>
        <v>10700</v>
      </c>
      <c r="C7" s="16">
        <f t="shared" ref="C7:C16" si="0">B7/$B$3</f>
        <v>1.07</v>
      </c>
      <c r="E7" s="14" t="s">
        <v>2</v>
      </c>
      <c r="F7" s="15">
        <f>Start_Amt*(1+Growth)</f>
        <v>10700</v>
      </c>
      <c r="G7" s="16">
        <f t="shared" ref="G7:G16" si="1">F7/Start_Amt</f>
        <v>1.07</v>
      </c>
    </row>
    <row r="8" spans="1:7" x14ac:dyDescent="0.4">
      <c r="A8" s="14" t="s">
        <v>3</v>
      </c>
      <c r="B8" s="15">
        <f t="shared" ref="B8:B16" si="2">B7*(1+$B$4)</f>
        <v>11449</v>
      </c>
      <c r="C8" s="16">
        <f t="shared" si="0"/>
        <v>1.1449</v>
      </c>
      <c r="E8" s="14" t="s">
        <v>3</v>
      </c>
      <c r="F8" s="15">
        <f t="shared" ref="F8:F16" si="3">F7*(1+Growth)</f>
        <v>11449</v>
      </c>
      <c r="G8" s="16">
        <f t="shared" si="1"/>
        <v>1.1449</v>
      </c>
    </row>
    <row r="9" spans="1:7" x14ac:dyDescent="0.4">
      <c r="A9" s="14" t="s">
        <v>4</v>
      </c>
      <c r="B9" s="15">
        <f t="shared" si="2"/>
        <v>12250.43</v>
      </c>
      <c r="C9" s="16">
        <f t="shared" si="0"/>
        <v>1.2250430000000001</v>
      </c>
      <c r="E9" s="14" t="s">
        <v>4</v>
      </c>
      <c r="F9" s="15">
        <f t="shared" si="3"/>
        <v>12250.43</v>
      </c>
      <c r="G9" s="16">
        <f t="shared" si="1"/>
        <v>1.2250430000000001</v>
      </c>
    </row>
    <row r="10" spans="1:7" x14ac:dyDescent="0.4">
      <c r="A10" s="14" t="s">
        <v>5</v>
      </c>
      <c r="B10" s="15">
        <f t="shared" si="2"/>
        <v>13107.9601</v>
      </c>
      <c r="C10" s="16">
        <f t="shared" si="0"/>
        <v>1.31079601</v>
      </c>
      <c r="E10" s="14" t="s">
        <v>5</v>
      </c>
      <c r="F10" s="15">
        <f t="shared" si="3"/>
        <v>13107.9601</v>
      </c>
      <c r="G10" s="16">
        <f t="shared" si="1"/>
        <v>1.31079601</v>
      </c>
    </row>
    <row r="11" spans="1:7" x14ac:dyDescent="0.4">
      <c r="A11" s="14" t="s">
        <v>6</v>
      </c>
      <c r="B11" s="15">
        <f t="shared" si="2"/>
        <v>14025.517307000002</v>
      </c>
      <c r="C11" s="16">
        <f t="shared" si="0"/>
        <v>1.4025517307000002</v>
      </c>
      <c r="E11" s="14" t="s">
        <v>6</v>
      </c>
      <c r="F11" s="15">
        <f t="shared" si="3"/>
        <v>14025.517307000002</v>
      </c>
      <c r="G11" s="16">
        <f t="shared" si="1"/>
        <v>1.4025517307000002</v>
      </c>
    </row>
    <row r="12" spans="1:7" x14ac:dyDescent="0.4">
      <c r="A12" s="14" t="s">
        <v>7</v>
      </c>
      <c r="B12" s="15">
        <f t="shared" si="2"/>
        <v>15007.303518490004</v>
      </c>
      <c r="C12" s="16">
        <f t="shared" si="0"/>
        <v>1.5007303518490003</v>
      </c>
      <c r="E12" s="14" t="s">
        <v>7</v>
      </c>
      <c r="F12" s="15">
        <f t="shared" si="3"/>
        <v>15007.303518490004</v>
      </c>
      <c r="G12" s="16">
        <f t="shared" si="1"/>
        <v>1.5007303518490003</v>
      </c>
    </row>
    <row r="13" spans="1:7" x14ac:dyDescent="0.4">
      <c r="A13" s="14" t="s">
        <v>8</v>
      </c>
      <c r="B13" s="15">
        <f t="shared" si="2"/>
        <v>16057.814764784305</v>
      </c>
      <c r="C13" s="16">
        <f t="shared" si="0"/>
        <v>1.6057814764784306</v>
      </c>
      <c r="E13" s="14" t="s">
        <v>8</v>
      </c>
      <c r="F13" s="15">
        <f t="shared" si="3"/>
        <v>16057.814764784305</v>
      </c>
      <c r="G13" s="16">
        <f t="shared" si="1"/>
        <v>1.6057814764784306</v>
      </c>
    </row>
    <row r="14" spans="1:7" x14ac:dyDescent="0.4">
      <c r="A14" s="14" t="s">
        <v>9</v>
      </c>
      <c r="B14" s="15">
        <f t="shared" si="2"/>
        <v>17181.861798319209</v>
      </c>
      <c r="C14" s="16">
        <f t="shared" si="0"/>
        <v>1.7181861798319209</v>
      </c>
      <c r="E14" s="14" t="s">
        <v>9</v>
      </c>
      <c r="F14" s="15">
        <f t="shared" si="3"/>
        <v>17181.861798319209</v>
      </c>
      <c r="G14" s="16">
        <f t="shared" si="1"/>
        <v>1.7181861798319209</v>
      </c>
    </row>
    <row r="15" spans="1:7" x14ac:dyDescent="0.4">
      <c r="A15" s="14" t="s">
        <v>10</v>
      </c>
      <c r="B15" s="15">
        <f t="shared" si="2"/>
        <v>18384.592124201554</v>
      </c>
      <c r="C15" s="16">
        <f t="shared" si="0"/>
        <v>1.8384592124201553</v>
      </c>
      <c r="E15" s="14" t="s">
        <v>10</v>
      </c>
      <c r="F15" s="15">
        <f t="shared" si="3"/>
        <v>18384.592124201554</v>
      </c>
      <c r="G15" s="16">
        <f t="shared" si="1"/>
        <v>1.8384592124201553</v>
      </c>
    </row>
    <row r="16" spans="1:7" x14ac:dyDescent="0.4">
      <c r="A16" s="17" t="s">
        <v>11</v>
      </c>
      <c r="B16" s="18">
        <f t="shared" si="2"/>
        <v>19671.513572895663</v>
      </c>
      <c r="C16" s="19">
        <f t="shared" si="0"/>
        <v>1.9671513572895662</v>
      </c>
      <c r="E16" s="17" t="s">
        <v>11</v>
      </c>
      <c r="F16" s="18">
        <f t="shared" si="3"/>
        <v>19671.513572895663</v>
      </c>
      <c r="G16" s="19">
        <f t="shared" si="1"/>
        <v>1.9671513572895662</v>
      </c>
    </row>
  </sheetData>
  <mergeCells count="2">
    <mergeCell ref="A1:C1"/>
    <mergeCell ref="E1:G1"/>
  </mergeCells>
  <phoneticPr fontId="3" type="noConversion"/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D666D3-9713-4563-BA7E-F34438502DC1}">
  <dimension ref="A1:D16"/>
  <sheetViews>
    <sheetView workbookViewId="0">
      <selection activeCell="D2" sqref="D2:D13"/>
    </sheetView>
  </sheetViews>
  <sheetFormatPr defaultRowHeight="14.6" x14ac:dyDescent="0.4"/>
  <cols>
    <col min="2" max="4" width="10.765625" customWidth="1"/>
  </cols>
  <sheetData>
    <row r="1" spans="1:4" ht="15" thickBot="1" x14ac:dyDescent="0.45">
      <c r="A1" s="32" t="s">
        <v>16</v>
      </c>
      <c r="B1" s="32" t="s">
        <v>17</v>
      </c>
      <c r="C1" s="32" t="s">
        <v>18</v>
      </c>
      <c r="D1" s="32" t="s">
        <v>19</v>
      </c>
    </row>
    <row r="2" spans="1:4" x14ac:dyDescent="0.4">
      <c r="A2" s="29" t="s">
        <v>20</v>
      </c>
      <c r="B2" s="30">
        <v>12353</v>
      </c>
      <c r="C2" s="30">
        <v>10406</v>
      </c>
      <c r="D2" s="31">
        <f t="shared" ref="D2:D13" si="0">B2-C2</f>
        <v>1947</v>
      </c>
    </row>
    <row r="3" spans="1:4" x14ac:dyDescent="0.4">
      <c r="A3" s="20" t="s">
        <v>21</v>
      </c>
      <c r="B3" s="21">
        <v>16033</v>
      </c>
      <c r="C3" s="21">
        <v>15033</v>
      </c>
      <c r="D3" s="22">
        <f t="shared" si="0"/>
        <v>1000</v>
      </c>
    </row>
    <row r="4" spans="1:4" x14ac:dyDescent="0.4">
      <c r="A4" s="20" t="s">
        <v>22</v>
      </c>
      <c r="B4" s="21">
        <v>15810</v>
      </c>
      <c r="C4" s="21">
        <v>15932</v>
      </c>
      <c r="D4" s="22">
        <f t="shared" si="0"/>
        <v>-122</v>
      </c>
    </row>
    <row r="5" spans="1:4" x14ac:dyDescent="0.4">
      <c r="A5" s="20" t="s">
        <v>23</v>
      </c>
      <c r="B5" s="21">
        <v>19830</v>
      </c>
      <c r="C5" s="21">
        <v>20010</v>
      </c>
      <c r="D5" s="22">
        <f t="shared" si="0"/>
        <v>-180</v>
      </c>
    </row>
    <row r="6" spans="1:4" x14ac:dyDescent="0.4">
      <c r="A6" s="20" t="s">
        <v>24</v>
      </c>
      <c r="B6" s="21">
        <v>13132</v>
      </c>
      <c r="C6" s="21">
        <v>10555</v>
      </c>
      <c r="D6" s="22">
        <f t="shared" si="0"/>
        <v>2577</v>
      </c>
    </row>
    <row r="7" spans="1:4" x14ac:dyDescent="0.4">
      <c r="A7" s="20" t="s">
        <v>25</v>
      </c>
      <c r="B7" s="21">
        <v>15695</v>
      </c>
      <c r="C7" s="21">
        <v>17012</v>
      </c>
      <c r="D7" s="22">
        <f t="shared" si="0"/>
        <v>-1317</v>
      </c>
    </row>
    <row r="8" spans="1:4" x14ac:dyDescent="0.4">
      <c r="A8" s="20" t="s">
        <v>26</v>
      </c>
      <c r="B8" s="21">
        <v>17683</v>
      </c>
      <c r="C8" s="21">
        <v>15488</v>
      </c>
      <c r="D8" s="22">
        <f t="shared" si="0"/>
        <v>2195</v>
      </c>
    </row>
    <row r="9" spans="1:4" x14ac:dyDescent="0.4">
      <c r="A9" s="20" t="s">
        <v>27</v>
      </c>
      <c r="B9" s="21">
        <v>22951</v>
      </c>
      <c r="C9" s="21">
        <v>23970</v>
      </c>
      <c r="D9" s="22">
        <f t="shared" si="0"/>
        <v>-1019</v>
      </c>
    </row>
    <row r="10" spans="1:4" x14ac:dyDescent="0.4">
      <c r="A10" s="20" t="s">
        <v>28</v>
      </c>
      <c r="B10" s="21">
        <v>17745</v>
      </c>
      <c r="C10" s="21">
        <v>18270</v>
      </c>
      <c r="D10" s="22">
        <f t="shared" si="0"/>
        <v>-525</v>
      </c>
    </row>
    <row r="11" spans="1:4" x14ac:dyDescent="0.4">
      <c r="A11" s="20" t="s">
        <v>29</v>
      </c>
      <c r="B11" s="21">
        <v>11628</v>
      </c>
      <c r="C11" s="21">
        <v>12175</v>
      </c>
      <c r="D11" s="22">
        <f t="shared" si="0"/>
        <v>-547</v>
      </c>
    </row>
    <row r="12" spans="1:4" x14ac:dyDescent="0.4">
      <c r="A12" s="20" t="s">
        <v>30</v>
      </c>
      <c r="B12" s="21">
        <v>22713</v>
      </c>
      <c r="C12" s="21">
        <v>22351</v>
      </c>
      <c r="D12" s="22">
        <f t="shared" si="0"/>
        <v>362</v>
      </c>
    </row>
    <row r="13" spans="1:4" ht="15" thickBot="1" x14ac:dyDescent="0.45">
      <c r="A13" s="26" t="s">
        <v>31</v>
      </c>
      <c r="B13" s="27">
        <v>23131</v>
      </c>
      <c r="C13" s="27">
        <v>23349</v>
      </c>
      <c r="D13" s="28">
        <f t="shared" si="0"/>
        <v>-218</v>
      </c>
    </row>
    <row r="14" spans="1:4" x14ac:dyDescent="0.4">
      <c r="A14" s="24" t="s">
        <v>32</v>
      </c>
      <c r="B14" s="25">
        <f>SUM(Revenue)</f>
        <v>208704</v>
      </c>
      <c r="C14" s="25">
        <f>SUM(Expense)</f>
        <v>204551</v>
      </c>
      <c r="D14" s="25">
        <f>SUM(Profit)</f>
        <v>4153</v>
      </c>
    </row>
    <row r="15" spans="1:4" x14ac:dyDescent="0.4">
      <c r="A15" s="2" t="s">
        <v>33</v>
      </c>
      <c r="B15" s="23">
        <f>MAX(Revenue)</f>
        <v>23131</v>
      </c>
      <c r="C15" s="23">
        <f>MAX(Expense)</f>
        <v>23970</v>
      </c>
      <c r="D15" s="23">
        <f>MAX(Profit)</f>
        <v>2577</v>
      </c>
    </row>
    <row r="16" spans="1:4" ht="15" thickBot="1" x14ac:dyDescent="0.45">
      <c r="A16" s="32" t="s">
        <v>34</v>
      </c>
      <c r="B16" s="33">
        <f>MIN(Revenue)</f>
        <v>11628</v>
      </c>
      <c r="C16" s="33">
        <f>MIN(Expense)</f>
        <v>10406</v>
      </c>
      <c r="D16" s="33">
        <f>MIN(Profit)</f>
        <v>-1317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AD56A6-770B-4897-994C-244C691BFBDF}">
  <dimension ref="A1:B9"/>
  <sheetViews>
    <sheetView tabSelected="1" workbookViewId="0">
      <selection activeCell="E9" sqref="E9"/>
    </sheetView>
  </sheetViews>
  <sheetFormatPr defaultRowHeight="14.6" x14ac:dyDescent="0.4"/>
  <cols>
    <col min="1" max="1" width="29.84375" bestFit="1" customWidth="1"/>
  </cols>
  <sheetData>
    <row r="1" spans="1:2" x14ac:dyDescent="0.4">
      <c r="A1" s="1" t="s">
        <v>35</v>
      </c>
      <c r="B1">
        <v>20</v>
      </c>
    </row>
    <row r="2" spans="1:2" x14ac:dyDescent="0.4">
      <c r="A2" s="34" t="s">
        <v>36</v>
      </c>
      <c r="B2" s="35">
        <v>51</v>
      </c>
    </row>
    <row r="3" spans="1:2" x14ac:dyDescent="0.4">
      <c r="A3" s="1" t="s">
        <v>37</v>
      </c>
      <c r="B3" t="b">
        <f>Years_Worked&gt;=25</f>
        <v>0</v>
      </c>
    </row>
    <row r="4" spans="1:2" x14ac:dyDescent="0.4">
      <c r="A4" s="34" t="s">
        <v>38</v>
      </c>
      <c r="B4" s="35" t="b">
        <f>AND(Years_Worked&gt;=20,Age&gt;=50)</f>
        <v>1</v>
      </c>
    </row>
    <row r="5" spans="1:2" x14ac:dyDescent="0.4">
      <c r="A5" s="1" t="s">
        <v>39</v>
      </c>
      <c r="B5" t="b">
        <f>OR(B3,B4)</f>
        <v>1</v>
      </c>
    </row>
    <row r="6" spans="1:2" x14ac:dyDescent="0.4">
      <c r="A6" s="1" t="s">
        <v>40</v>
      </c>
      <c r="B6" t="b">
        <f>OR(Years_Worked&gt;=25,AND(Years_Worked&gt;=20,Age&gt;=50))</f>
        <v>1</v>
      </c>
    </row>
    <row r="7" spans="1:2" x14ac:dyDescent="0.4">
      <c r="A7" s="1" t="s">
        <v>41</v>
      </c>
      <c r="B7" t="str">
        <f>IF(OR(Years_Worked&gt;=25,AND(Years_Worked&gt;=20,Age&gt;=50)),"Qualifies","Does not qualify")</f>
        <v>Qualifies</v>
      </c>
    </row>
    <row r="9" spans="1:2" x14ac:dyDescent="0.4">
      <c r="A9" t="str">
        <f>IF(NOT(B6),"Sorry, you are not eligible for early retirement","")</f>
        <v/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20</vt:i4>
      </vt:variant>
    </vt:vector>
  </HeadingPairs>
  <TitlesOfParts>
    <vt:vector size="23" baseType="lpstr">
      <vt:lpstr>Named Cells</vt:lpstr>
      <vt:lpstr>Named Ranges</vt:lpstr>
      <vt:lpstr>Retirement</vt:lpstr>
      <vt:lpstr>Age</vt:lpstr>
      <vt:lpstr>Apr</vt:lpstr>
      <vt:lpstr>Aug</vt:lpstr>
      <vt:lpstr>Dec</vt:lpstr>
      <vt:lpstr>Expense</vt:lpstr>
      <vt:lpstr>Feb</vt:lpstr>
      <vt:lpstr>Growth</vt:lpstr>
      <vt:lpstr>Jan</vt:lpstr>
      <vt:lpstr>Jul</vt:lpstr>
      <vt:lpstr>Jun</vt:lpstr>
      <vt:lpstr>Mar</vt:lpstr>
      <vt:lpstr>May</vt:lpstr>
      <vt:lpstr>Month</vt:lpstr>
      <vt:lpstr>Nov</vt:lpstr>
      <vt:lpstr>Oct</vt:lpstr>
      <vt:lpstr>Profit</vt:lpstr>
      <vt:lpstr>Revenue</vt:lpstr>
      <vt:lpstr>Sep</vt:lpstr>
      <vt:lpstr>Start_Amt</vt:lpstr>
      <vt:lpstr>Years_Worked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 Dunn</dc:creator>
  <cp:lastModifiedBy>Nat Dunn</cp:lastModifiedBy>
  <dcterms:created xsi:type="dcterms:W3CDTF">2022-10-26T12:33:03Z</dcterms:created>
  <dcterms:modified xsi:type="dcterms:W3CDTF">2022-10-28T13:06:28Z</dcterms:modified>
</cp:coreProperties>
</file>